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E522BCEA-951D-4C78-8FA1-CAB77ABBDD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BSテンプレート" sheetId="1" r:id="rId1"/>
  </sheets>
  <definedNames>
    <definedName name="_xlnm._FilterDatabase" localSheetId="0" hidden="1">WBSテンプレート!$B$12:$F$39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H15" i="1" s="1"/>
  <c r="H16" i="1" s="1"/>
  <c r="I16" i="1" s="1"/>
  <c r="H17" i="1" l="1"/>
  <c r="I17" i="1" s="1"/>
  <c r="I15" i="1"/>
  <c r="H18" i="1"/>
  <c r="H20" i="1" l="1"/>
  <c r="I18" i="1"/>
  <c r="H21" i="1" l="1"/>
  <c r="I21" i="1" s="1"/>
  <c r="H22" i="1" s="1"/>
  <c r="I20" i="1"/>
  <c r="H23" i="1" l="1"/>
  <c r="I22" i="1"/>
  <c r="H29" i="1" l="1"/>
  <c r="I29" i="1" s="1"/>
  <c r="H30" i="1" s="1"/>
  <c r="I30" i="1" s="1"/>
  <c r="H31" i="1" s="1"/>
  <c r="I31" i="1" s="1"/>
  <c r="H33" i="1" s="1"/>
  <c r="I23" i="1"/>
  <c r="H25" i="1" s="1"/>
  <c r="I25" i="1" s="1"/>
  <c r="H26" i="1" s="1"/>
  <c r="H27" i="1" l="1"/>
  <c r="I27" i="1" s="1"/>
  <c r="I26" i="1"/>
  <c r="H37" i="1"/>
  <c r="I37" i="1" s="1"/>
  <c r="H35" i="1"/>
  <c r="I35" i="1" s="1"/>
  <c r="H34" i="1"/>
  <c r="I34" i="1" s="1"/>
  <c r="H36" i="1"/>
  <c r="I36" i="1" s="1"/>
  <c r="I33" i="1"/>
  <c r="H38" i="1" s="1"/>
  <c r="I38" i="1" l="1"/>
  <c r="H39" i="1"/>
  <c r="I39" i="1" s="1"/>
</calcChain>
</file>

<file path=xl/sharedStrings.xml><?xml version="1.0" encoding="utf-8"?>
<sst xmlns="http://schemas.openxmlformats.org/spreadsheetml/2006/main" count="159" uniqueCount="67">
  <si>
    <t>ステータス</t>
  </si>
  <si>
    <t>リーダー</t>
  </si>
  <si>
    <t>リソース割り当て</t>
  </si>
  <si>
    <t>開始日</t>
  </si>
  <si>
    <t>終了日</t>
  </si>
  <si>
    <t>計画工数</t>
  </si>
  <si>
    <t>実績工数</t>
  </si>
  <si>
    <t>進捗率</t>
  </si>
  <si>
    <t>説明</t>
  </si>
  <si>
    <t>仕様</t>
  </si>
  <si>
    <t>岡本 直哉</t>
  </si>
  <si>
    <t>顧客ヒアリングから仕様作成まで</t>
  </si>
  <si>
    <t>要求ヒアリング</t>
  </si>
  <si>
    <t>岡本 直哉,黒川 悠太,金田 圭介</t>
  </si>
  <si>
    <t>顧客への要求ヒアリング</t>
  </si>
  <si>
    <t>仕様作成</t>
  </si>
  <si>
    <t>山本 博,岡本 直哉,黒川 悠太,金田 圭介</t>
  </si>
  <si>
    <t>仕様レビュー</t>
  </si>
  <si>
    <t>仕様の査読、会議によるレビュー</t>
  </si>
  <si>
    <t>指摘修正</t>
  </si>
  <si>
    <t>設計</t>
  </si>
  <si>
    <t>山本 博</t>
  </si>
  <si>
    <t>設計作業</t>
  </si>
  <si>
    <t>集中設計</t>
  </si>
  <si>
    <t>山本 博,柴田 智彦,岡本 直哉,植田 信貴,黒川 悠太,金田 圭介</t>
  </si>
  <si>
    <t>設計レビュー</t>
  </si>
  <si>
    <t>山本 博,柴田 智彦,植田 信貴,黒川 悠太,金田 圭介</t>
  </si>
  <si>
    <t>製作</t>
  </si>
  <si>
    <t>柴田 智彦</t>
  </si>
  <si>
    <t>製作作業</t>
  </si>
  <si>
    <t>柴田 智彦,植田 信貴,黒川 悠太,金田 圭介</t>
  </si>
  <si>
    <t xml:space="preserve"> </t>
  </si>
  <si>
    <t>製作レビュー</t>
  </si>
  <si>
    <t>柴田 智彦,岡本 直哉,植田 信貴,黒川 悠太,金田 圭介</t>
  </si>
  <si>
    <t>テスト設計</t>
  </si>
  <si>
    <t>テスト</t>
  </si>
  <si>
    <t>テスト仕様設計</t>
  </si>
  <si>
    <t>テスト仕様レビュー</t>
  </si>
  <si>
    <t>山本 博,岡本 直哉,植田 信貴,黒川 悠太,金田 圭介</t>
  </si>
  <si>
    <t>テスト仕様指摘修正</t>
  </si>
  <si>
    <t>テスト実施</t>
  </si>
  <si>
    <t>機能テスト</t>
  </si>
  <si>
    <t>非機能テスト</t>
  </si>
  <si>
    <t>高負荷運用テスト</t>
  </si>
  <si>
    <t>不具合修正確認テスト</t>
  </si>
  <si>
    <t>結合テスト</t>
  </si>
  <si>
    <t xml:space="preserve"># テスト報告書へのリンク _x000D_
https://www.timetracker.jp/concept/project-management.html_x000D_
_x000D_
# 確認観点一覧_x000D_
|No|確認観点|問題有無|_x000D_
|:---:|:---|:---:|_x000D_
|1|入力検知機能の処理負荷が高い|無|_x000D_
|2|音声認識機能のエラーメッセージが異常|無|_x000D_
|3|音声認識機能の画面表示でエラー発生|有|_x000D_
</t>
  </si>
  <si>
    <t>テスト結果レビュー</t>
  </si>
  <si>
    <t>未着手</t>
  </si>
  <si>
    <t>テスト完了</t>
  </si>
  <si>
    <t>黒川 悠太,金田 圭介</t>
  </si>
  <si>
    <t>アイテムタイプ</t>
    <phoneticPr fontId="1"/>
  </si>
  <si>
    <t>タスク</t>
    <phoneticPr fontId="1"/>
  </si>
  <si>
    <t>WBS標準テンプレート</t>
    <rPh sb="3" eb="5">
      <t>ヒョウジュン</t>
    </rPh>
    <phoneticPr fontId="1"/>
  </si>
  <si>
    <t>WBS</t>
    <phoneticPr fontId="1"/>
  </si>
  <si>
    <t>未着手</t>
    <phoneticPr fontId="1"/>
  </si>
  <si>
    <t>開始日</t>
    <rPh sb="0" eb="3">
      <t>カイシビ</t>
    </rPh>
    <phoneticPr fontId="1"/>
  </si>
  <si>
    <t>仕様の作成_x000D_</t>
    <phoneticPr fontId="1"/>
  </si>
  <si>
    <t>山本 博,柴田 智彦,岡本 直哉,植田 信貴,黒川 悠太,金田 圭介</t>
    <phoneticPr fontId="1"/>
  </si>
  <si>
    <t>柴田 智彦</t>
    <phoneticPr fontId="1"/>
  </si>
  <si>
    <t>山本 博,岡本 直哉,植田 信貴,黒川 悠太,金田 圭介</t>
    <phoneticPr fontId="1"/>
  </si>
  <si>
    <t>アイテムタイプの選択肢</t>
    <rPh sb="8" eb="11">
      <t>センタクシ</t>
    </rPh>
    <phoneticPr fontId="1"/>
  </si>
  <si>
    <t>要求</t>
    <rPh sb="0" eb="2">
      <t>ヨウキュウ</t>
    </rPh>
    <phoneticPr fontId="1"/>
  </si>
  <si>
    <t>不具合</t>
    <rPh sb="0" eb="3">
      <t>フグアイ</t>
    </rPh>
    <phoneticPr fontId="1"/>
  </si>
  <si>
    <t>パッケージ</t>
  </si>
  <si>
    <t>パッケージ</t>
    <phoneticPr fontId="1"/>
  </si>
  <si>
    <t>リモート操作制御</t>
    <rPh sb="4" eb="6">
      <t>ソウサ</t>
    </rPh>
    <rPh sb="6" eb="8">
      <t>セイギョ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</si>
</sst>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2" borderId="1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2" fillId="4" borderId="1" xfId="0" applyFont="1" applyFill="1" applyBorder="1"/>
    <xf numFmtId="14" fontId="2" fillId="0" borderId="0" xfId="0" applyNumberFormat="1" applyFont="1" applyBorder="1"/>
    <xf numFmtId="0" fontId="2" fillId="5" borderId="0" xfId="0" applyFont="1" applyFill="1"/>
    <xf numFmtId="0" fontId="2" fillId="4" borderId="0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9"/>
  <sheetViews>
    <sheetView showGridLines="0" tabSelected="1" zoomScale="90" zoomScaleNormal="90" workbookViewId="0">
      <selection activeCell="C11" sqref="C11"/>
    </sheetView>
  </sheetViews>
  <sheetFormatPr defaultRowHeight="18.75" outlineLevelRow="1" x14ac:dyDescent="0.4"/>
  <cols>
    <col min="1" max="1" width="4.375" customWidth="1"/>
    <col min="2" max="2" width="21.375" bestFit="1" customWidth="1"/>
    <col min="3" max="4" width="21.375" customWidth="1"/>
    <col min="5" max="5" width="11" bestFit="1" customWidth="1"/>
    <col min="6" max="6" width="9.5" bestFit="1" customWidth="1"/>
    <col min="7" max="7" width="54.5" bestFit="1" customWidth="1"/>
    <col min="8" max="9" width="11.5" bestFit="1" customWidth="1"/>
    <col min="10" max="12" width="9.125" bestFit="1" customWidth="1"/>
    <col min="13" max="13" width="31.75" bestFit="1" customWidth="1"/>
    <col min="14" max="14" width="11.5" bestFit="1" customWidth="1"/>
    <col min="16" max="17" width="10.25" bestFit="1" customWidth="1"/>
  </cols>
  <sheetData>
    <row r="2" spans="2:17" ht="21" x14ac:dyDescent="0.4">
      <c r="B2" s="6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7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x14ac:dyDescent="0.4">
      <c r="B4" s="7" t="s">
        <v>56</v>
      </c>
      <c r="C4" s="4">
        <f ca="1">TODAY()</f>
        <v>45373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1"/>
    </row>
    <row r="5" spans="2:17" hidden="1" outlineLevel="1" x14ac:dyDescent="0.4">
      <c r="B5" s="18"/>
      <c r="C5" s="16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61</v>
      </c>
      <c r="P5" s="1"/>
    </row>
    <row r="6" spans="2:17" hidden="1" outlineLevel="1" x14ac:dyDescent="0.4">
      <c r="B6" s="18"/>
      <c r="C6" s="16"/>
      <c r="D6" s="2"/>
      <c r="E6" s="2"/>
      <c r="F6" s="2"/>
      <c r="G6" s="2"/>
      <c r="H6" s="2"/>
      <c r="I6" s="2"/>
      <c r="J6" s="2"/>
      <c r="K6" s="2"/>
      <c r="L6" s="2"/>
      <c r="M6" s="2"/>
      <c r="N6" s="17" t="s">
        <v>65</v>
      </c>
      <c r="P6" s="1"/>
    </row>
    <row r="7" spans="2:17" hidden="1" outlineLevel="1" x14ac:dyDescent="0.4">
      <c r="B7" s="18"/>
      <c r="C7" s="16"/>
      <c r="D7" s="2"/>
      <c r="E7" s="2"/>
      <c r="F7" s="2"/>
      <c r="G7" s="2"/>
      <c r="H7" s="2"/>
      <c r="I7" s="2"/>
      <c r="J7" s="2"/>
      <c r="K7" s="2"/>
      <c r="L7" s="2"/>
      <c r="M7" s="2"/>
      <c r="N7" s="17" t="s">
        <v>52</v>
      </c>
      <c r="P7" s="1"/>
    </row>
    <row r="8" spans="2:17" hidden="1" outlineLevel="1" x14ac:dyDescent="0.4">
      <c r="B8" s="18"/>
      <c r="C8" s="16"/>
      <c r="D8" s="2"/>
      <c r="E8" s="2"/>
      <c r="F8" s="2"/>
      <c r="G8" s="2"/>
      <c r="H8" s="2"/>
      <c r="I8" s="2"/>
      <c r="J8" s="2"/>
      <c r="K8" s="2"/>
      <c r="L8" s="2"/>
      <c r="M8" s="2"/>
      <c r="N8" s="17" t="s">
        <v>62</v>
      </c>
      <c r="P8" s="1"/>
    </row>
    <row r="9" spans="2:17" hidden="1" outlineLevel="1" x14ac:dyDescent="0.4">
      <c r="B9" s="18"/>
      <c r="C9" s="16"/>
      <c r="D9" s="2"/>
      <c r="E9" s="2"/>
      <c r="F9" s="2"/>
      <c r="G9" s="2"/>
      <c r="H9" s="2"/>
      <c r="I9" s="2"/>
      <c r="J9" s="2"/>
      <c r="K9" s="2"/>
      <c r="L9" s="2"/>
      <c r="M9" s="2"/>
      <c r="N9" s="17" t="s">
        <v>63</v>
      </c>
      <c r="P9" s="1"/>
    </row>
    <row r="10" spans="2:17" hidden="1" outlineLevel="1" x14ac:dyDescent="0.4">
      <c r="B10" s="18"/>
      <c r="C10" s="16"/>
      <c r="D10" s="2"/>
      <c r="E10" s="2"/>
      <c r="F10" s="2"/>
      <c r="G10" s="2"/>
      <c r="H10" s="2"/>
      <c r="I10" s="2"/>
      <c r="J10" s="2"/>
      <c r="K10" s="2"/>
      <c r="L10" s="2"/>
      <c r="M10" s="2"/>
      <c r="N10" s="17"/>
      <c r="P10" s="1"/>
    </row>
    <row r="11" spans="2:17" collapsed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7" x14ac:dyDescent="0.4">
      <c r="B12" s="19" t="s">
        <v>54</v>
      </c>
      <c r="C12" s="20"/>
      <c r="D12" s="21"/>
      <c r="E12" s="7" t="s">
        <v>0</v>
      </c>
      <c r="F12" s="7" t="s">
        <v>1</v>
      </c>
      <c r="G12" s="7" t="s">
        <v>2</v>
      </c>
      <c r="H12" s="7" t="s">
        <v>3</v>
      </c>
      <c r="I12" s="7" t="s">
        <v>4</v>
      </c>
      <c r="J12" s="7" t="s">
        <v>5</v>
      </c>
      <c r="K12" s="7" t="s">
        <v>7</v>
      </c>
      <c r="L12" s="7" t="s">
        <v>6</v>
      </c>
      <c r="M12" s="7" t="s">
        <v>8</v>
      </c>
      <c r="N12" s="7" t="s">
        <v>51</v>
      </c>
    </row>
    <row r="13" spans="2:17" x14ac:dyDescent="0.4">
      <c r="B13" s="10" t="s">
        <v>66</v>
      </c>
      <c r="C13" s="8"/>
      <c r="D13" s="9"/>
      <c r="E13" s="13"/>
      <c r="F13" s="13"/>
      <c r="G13" s="14"/>
      <c r="H13" s="14"/>
      <c r="I13" s="14"/>
      <c r="J13" s="13"/>
      <c r="K13" s="13"/>
      <c r="L13" s="13"/>
      <c r="M13" s="15"/>
      <c r="N13" s="3" t="s">
        <v>64</v>
      </c>
      <c r="P13" s="1"/>
      <c r="Q13" s="1"/>
    </row>
    <row r="14" spans="2:17" x14ac:dyDescent="0.4">
      <c r="B14" s="11"/>
      <c r="C14" s="10" t="s">
        <v>9</v>
      </c>
      <c r="D14" s="9"/>
      <c r="E14" s="13"/>
      <c r="F14" s="13"/>
      <c r="G14" s="14"/>
      <c r="H14" s="14"/>
      <c r="I14" s="14"/>
      <c r="J14" s="13"/>
      <c r="K14" s="13"/>
      <c r="L14" s="13"/>
      <c r="M14" s="15" t="s">
        <v>11</v>
      </c>
      <c r="N14" s="3" t="s">
        <v>64</v>
      </c>
    </row>
    <row r="15" spans="2:17" x14ac:dyDescent="0.4">
      <c r="B15" s="11"/>
      <c r="C15" s="11"/>
      <c r="D15" s="3" t="s">
        <v>12</v>
      </c>
      <c r="E15" s="3" t="s">
        <v>55</v>
      </c>
      <c r="F15" s="3" t="s">
        <v>10</v>
      </c>
      <c r="G15" s="4" t="s">
        <v>13</v>
      </c>
      <c r="H15" s="4">
        <f ca="1">C4</f>
        <v>45373</v>
      </c>
      <c r="I15" s="4">
        <f ca="1">H15+7</f>
        <v>45380</v>
      </c>
      <c r="J15" s="3">
        <v>4</v>
      </c>
      <c r="K15" s="3">
        <v>0</v>
      </c>
      <c r="L15" s="13"/>
      <c r="M15" s="3" t="s">
        <v>14</v>
      </c>
      <c r="N15" s="3" t="s">
        <v>52</v>
      </c>
      <c r="P15" s="1"/>
      <c r="Q15" s="1"/>
    </row>
    <row r="16" spans="2:17" x14ac:dyDescent="0.4">
      <c r="B16" s="11"/>
      <c r="C16" s="11"/>
      <c r="D16" s="3" t="s">
        <v>15</v>
      </c>
      <c r="E16" s="3" t="s">
        <v>55</v>
      </c>
      <c r="F16" s="3" t="s">
        <v>10</v>
      </c>
      <c r="G16" s="4" t="s">
        <v>16</v>
      </c>
      <c r="H16" s="4">
        <f ca="1">H15+4</f>
        <v>45377</v>
      </c>
      <c r="I16" s="4">
        <f ca="1">H16+4</f>
        <v>45381</v>
      </c>
      <c r="J16" s="3">
        <v>30</v>
      </c>
      <c r="K16" s="5">
        <v>0</v>
      </c>
      <c r="L16" s="13"/>
      <c r="M16" s="5" t="s">
        <v>57</v>
      </c>
      <c r="N16" s="3" t="s">
        <v>52</v>
      </c>
      <c r="P16" s="1"/>
      <c r="Q16" s="1"/>
    </row>
    <row r="17" spans="2:17" x14ac:dyDescent="0.4">
      <c r="B17" s="11"/>
      <c r="C17" s="11"/>
      <c r="D17" s="3" t="s">
        <v>17</v>
      </c>
      <c r="E17" s="3" t="s">
        <v>55</v>
      </c>
      <c r="F17" s="3" t="s">
        <v>10</v>
      </c>
      <c r="G17" s="4" t="s">
        <v>16</v>
      </c>
      <c r="H17" s="4">
        <f ca="1">H15+9</f>
        <v>45382</v>
      </c>
      <c r="I17" s="4">
        <f ca="1">H17+1</f>
        <v>45383</v>
      </c>
      <c r="J17" s="3">
        <v>6</v>
      </c>
      <c r="K17" s="3">
        <v>0</v>
      </c>
      <c r="L17" s="13"/>
      <c r="M17" s="3" t="s">
        <v>18</v>
      </c>
      <c r="N17" s="3" t="s">
        <v>52</v>
      </c>
      <c r="P17" s="1"/>
      <c r="Q17" s="1"/>
    </row>
    <row r="18" spans="2:17" x14ac:dyDescent="0.4">
      <c r="B18" s="11"/>
      <c r="C18" s="12"/>
      <c r="D18" s="3" t="s">
        <v>19</v>
      </c>
      <c r="E18" s="3" t="s">
        <v>55</v>
      </c>
      <c r="F18" s="3" t="s">
        <v>10</v>
      </c>
      <c r="G18" s="4" t="s">
        <v>16</v>
      </c>
      <c r="H18" s="4">
        <f ca="1">H15+9</f>
        <v>45382</v>
      </c>
      <c r="I18" s="4">
        <f ca="1">H18+2</f>
        <v>45384</v>
      </c>
      <c r="J18" s="3">
        <v>0</v>
      </c>
      <c r="K18" s="3">
        <v>0</v>
      </c>
      <c r="L18" s="13"/>
      <c r="M18" s="3" t="s">
        <v>18</v>
      </c>
      <c r="N18" s="3" t="s">
        <v>52</v>
      </c>
      <c r="P18" s="1"/>
      <c r="Q18" s="1"/>
    </row>
    <row r="19" spans="2:17" x14ac:dyDescent="0.4">
      <c r="B19" s="11"/>
      <c r="C19" s="10" t="s">
        <v>20</v>
      </c>
      <c r="D19" s="9"/>
      <c r="E19" s="13"/>
      <c r="F19" s="13"/>
      <c r="G19" s="14"/>
      <c r="H19" s="14"/>
      <c r="I19" s="14"/>
      <c r="J19" s="13"/>
      <c r="K19" s="13"/>
      <c r="L19" s="13"/>
      <c r="M19" s="3" t="s">
        <v>22</v>
      </c>
      <c r="N19" s="3" t="s">
        <v>64</v>
      </c>
      <c r="P19" s="1"/>
      <c r="Q19" s="1"/>
    </row>
    <row r="20" spans="2:17" x14ac:dyDescent="0.4">
      <c r="B20" s="11"/>
      <c r="C20" s="11"/>
      <c r="D20" s="3" t="s">
        <v>23</v>
      </c>
      <c r="E20" s="3" t="s">
        <v>55</v>
      </c>
      <c r="F20" s="3" t="s">
        <v>10</v>
      </c>
      <c r="G20" s="4" t="s">
        <v>24</v>
      </c>
      <c r="H20" s="4">
        <f ca="1">H18+5</f>
        <v>45387</v>
      </c>
      <c r="I20" s="4">
        <f ca="1">H20+3</f>
        <v>45390</v>
      </c>
      <c r="J20" s="3">
        <v>8</v>
      </c>
      <c r="K20" s="3">
        <v>0</v>
      </c>
      <c r="L20" s="13"/>
      <c r="M20" s="3" t="s">
        <v>23</v>
      </c>
      <c r="N20" s="3" t="s">
        <v>52</v>
      </c>
      <c r="P20" s="1"/>
      <c r="Q20" s="1"/>
    </row>
    <row r="21" spans="2:17" x14ac:dyDescent="0.4">
      <c r="B21" s="11"/>
      <c r="C21" s="11"/>
      <c r="D21" s="3" t="s">
        <v>20</v>
      </c>
      <c r="E21" s="3" t="s">
        <v>55</v>
      </c>
      <c r="F21" s="3" t="s">
        <v>10</v>
      </c>
      <c r="G21" s="4" t="s">
        <v>24</v>
      </c>
      <c r="H21" s="4">
        <f ca="1">H20</f>
        <v>45387</v>
      </c>
      <c r="I21" s="4">
        <f ca="1">H21+3</f>
        <v>45390</v>
      </c>
      <c r="J21" s="3">
        <v>20</v>
      </c>
      <c r="K21" s="3">
        <v>0</v>
      </c>
      <c r="L21" s="13"/>
      <c r="M21" s="3" t="s">
        <v>20</v>
      </c>
      <c r="N21" s="3" t="s">
        <v>52</v>
      </c>
      <c r="P21" s="1"/>
      <c r="Q21" s="1"/>
    </row>
    <row r="22" spans="2:17" x14ac:dyDescent="0.4">
      <c r="B22" s="11"/>
      <c r="C22" s="11"/>
      <c r="D22" s="3" t="s">
        <v>25</v>
      </c>
      <c r="E22" s="3" t="s">
        <v>55</v>
      </c>
      <c r="F22" s="3" t="s">
        <v>10</v>
      </c>
      <c r="G22" s="4" t="s">
        <v>24</v>
      </c>
      <c r="H22" s="4">
        <f ca="1">I21+1</f>
        <v>45391</v>
      </c>
      <c r="I22" s="4">
        <f ca="1">H22+1</f>
        <v>45392</v>
      </c>
      <c r="J22" s="3">
        <v>8</v>
      </c>
      <c r="K22" s="3">
        <v>0</v>
      </c>
      <c r="L22" s="13"/>
      <c r="M22" s="3" t="s">
        <v>25</v>
      </c>
      <c r="N22" s="3" t="s">
        <v>52</v>
      </c>
      <c r="P22" s="1"/>
      <c r="Q22" s="1"/>
    </row>
    <row r="23" spans="2:17" x14ac:dyDescent="0.4">
      <c r="B23" s="11"/>
      <c r="C23" s="12"/>
      <c r="D23" s="3" t="s">
        <v>19</v>
      </c>
      <c r="E23" s="3" t="s">
        <v>55</v>
      </c>
      <c r="F23" s="3" t="s">
        <v>21</v>
      </c>
      <c r="G23" s="4" t="s">
        <v>26</v>
      </c>
      <c r="H23" s="4">
        <f ca="1">H22</f>
        <v>45391</v>
      </c>
      <c r="I23" s="4">
        <f ca="1">H23+1</f>
        <v>45392</v>
      </c>
      <c r="J23" s="3">
        <v>8</v>
      </c>
      <c r="K23" s="3">
        <v>0</v>
      </c>
      <c r="L23" s="13"/>
      <c r="M23" s="3" t="s">
        <v>25</v>
      </c>
      <c r="N23" s="3" t="s">
        <v>52</v>
      </c>
      <c r="P23" s="1"/>
      <c r="Q23" s="1"/>
    </row>
    <row r="24" spans="2:17" x14ac:dyDescent="0.4">
      <c r="B24" s="11"/>
      <c r="C24" s="10" t="s">
        <v>27</v>
      </c>
      <c r="D24" s="9"/>
      <c r="E24" s="13"/>
      <c r="F24" s="13"/>
      <c r="G24" s="14"/>
      <c r="H24" s="14"/>
      <c r="I24" s="14"/>
      <c r="J24" s="13"/>
      <c r="K24" s="13"/>
      <c r="L24" s="13"/>
      <c r="M24" s="3" t="s">
        <v>29</v>
      </c>
      <c r="N24" s="3" t="s">
        <v>64</v>
      </c>
      <c r="P24" s="1"/>
      <c r="Q24" s="1"/>
    </row>
    <row r="25" spans="2:17" x14ac:dyDescent="0.4">
      <c r="B25" s="11"/>
      <c r="C25" s="11"/>
      <c r="D25" s="3" t="s">
        <v>27</v>
      </c>
      <c r="E25" s="3" t="s">
        <v>55</v>
      </c>
      <c r="F25" s="3" t="s">
        <v>28</v>
      </c>
      <c r="G25" s="3" t="s">
        <v>30</v>
      </c>
      <c r="H25" s="4">
        <f ca="1">I23+1</f>
        <v>45393</v>
      </c>
      <c r="I25" s="4">
        <f ca="1">H25+8</f>
        <v>45401</v>
      </c>
      <c r="J25" s="3">
        <v>75</v>
      </c>
      <c r="K25" s="3">
        <v>0</v>
      </c>
      <c r="L25" s="13"/>
      <c r="M25" s="3" t="s">
        <v>31</v>
      </c>
      <c r="N25" s="3" t="s">
        <v>52</v>
      </c>
    </row>
    <row r="26" spans="2:17" x14ac:dyDescent="0.4">
      <c r="B26" s="11"/>
      <c r="C26" s="11"/>
      <c r="D26" s="3" t="s">
        <v>32</v>
      </c>
      <c r="E26" s="3" t="s">
        <v>55</v>
      </c>
      <c r="F26" s="3" t="s">
        <v>10</v>
      </c>
      <c r="G26" s="3" t="s">
        <v>33</v>
      </c>
      <c r="H26" s="4">
        <f ca="1">I25</f>
        <v>45401</v>
      </c>
      <c r="I26" s="4">
        <f ca="1">H26+2</f>
        <v>45403</v>
      </c>
      <c r="J26" s="3">
        <v>8</v>
      </c>
      <c r="K26" s="3">
        <v>0</v>
      </c>
      <c r="L26" s="13"/>
      <c r="M26" s="3" t="s">
        <v>31</v>
      </c>
      <c r="N26" s="3" t="s">
        <v>52</v>
      </c>
    </row>
    <row r="27" spans="2:17" x14ac:dyDescent="0.4">
      <c r="B27" s="11"/>
      <c r="C27" s="12"/>
      <c r="D27" s="3" t="s">
        <v>19</v>
      </c>
      <c r="E27" s="3" t="s">
        <v>55</v>
      </c>
      <c r="F27" s="3" t="s">
        <v>28</v>
      </c>
      <c r="G27" s="3" t="s">
        <v>30</v>
      </c>
      <c r="H27" s="4">
        <f ca="1">H26+1</f>
        <v>45402</v>
      </c>
      <c r="I27" s="4">
        <f ca="1">H27+5</f>
        <v>45407</v>
      </c>
      <c r="J27" s="3">
        <v>20</v>
      </c>
      <c r="K27" s="3">
        <v>0</v>
      </c>
      <c r="L27" s="13"/>
      <c r="M27" s="3" t="s">
        <v>31</v>
      </c>
      <c r="N27" s="3" t="s">
        <v>52</v>
      </c>
    </row>
    <row r="28" spans="2:17" x14ac:dyDescent="0.4">
      <c r="B28" s="11"/>
      <c r="C28" s="10" t="s">
        <v>34</v>
      </c>
      <c r="D28" s="9"/>
      <c r="E28" s="13"/>
      <c r="F28" s="13"/>
      <c r="G28" s="14"/>
      <c r="H28" s="14"/>
      <c r="I28" s="14"/>
      <c r="J28" s="13"/>
      <c r="K28" s="13"/>
      <c r="L28" s="13"/>
      <c r="M28" s="3" t="s">
        <v>35</v>
      </c>
      <c r="N28" s="3" t="s">
        <v>64</v>
      </c>
      <c r="P28" s="1"/>
      <c r="Q28" s="1"/>
    </row>
    <row r="29" spans="2:17" x14ac:dyDescent="0.4">
      <c r="B29" s="11"/>
      <c r="C29" s="11"/>
      <c r="D29" s="3" t="s">
        <v>36</v>
      </c>
      <c r="E29" s="3" t="s">
        <v>55</v>
      </c>
      <c r="F29" s="3" t="s">
        <v>10</v>
      </c>
      <c r="G29" s="4" t="s">
        <v>16</v>
      </c>
      <c r="H29" s="4">
        <f ca="1">H23+3</f>
        <v>45394</v>
      </c>
      <c r="I29" s="4">
        <f ca="1">H29+10</f>
        <v>45404</v>
      </c>
      <c r="J29" s="3">
        <v>30</v>
      </c>
      <c r="K29" s="3">
        <v>0</v>
      </c>
      <c r="L29" s="13"/>
      <c r="M29" s="3" t="s">
        <v>31</v>
      </c>
      <c r="N29" s="3" t="s">
        <v>52</v>
      </c>
      <c r="P29" s="1"/>
      <c r="Q29" s="1"/>
    </row>
    <row r="30" spans="2:17" x14ac:dyDescent="0.4">
      <c r="B30" s="11"/>
      <c r="C30" s="11"/>
      <c r="D30" s="3" t="s">
        <v>37</v>
      </c>
      <c r="E30" s="3" t="s">
        <v>55</v>
      </c>
      <c r="F30" s="3" t="s">
        <v>21</v>
      </c>
      <c r="G30" s="4" t="s">
        <v>38</v>
      </c>
      <c r="H30" s="4">
        <f ca="1">I29+1</f>
        <v>45405</v>
      </c>
      <c r="I30" s="4">
        <f ca="1">H30+2</f>
        <v>45407</v>
      </c>
      <c r="J30" s="3">
        <v>2</v>
      </c>
      <c r="K30" s="3">
        <v>0</v>
      </c>
      <c r="L30" s="13"/>
      <c r="M30" s="3" t="s">
        <v>31</v>
      </c>
      <c r="N30" s="3" t="s">
        <v>52</v>
      </c>
      <c r="P30" s="1"/>
      <c r="Q30" s="1"/>
    </row>
    <row r="31" spans="2:17" x14ac:dyDescent="0.4">
      <c r="B31" s="11"/>
      <c r="C31" s="12"/>
      <c r="D31" s="3" t="s">
        <v>39</v>
      </c>
      <c r="E31" s="3" t="s">
        <v>55</v>
      </c>
      <c r="F31" s="3" t="s">
        <v>21</v>
      </c>
      <c r="G31" s="4" t="s">
        <v>38</v>
      </c>
      <c r="H31" s="4">
        <f ca="1">I30+1</f>
        <v>45408</v>
      </c>
      <c r="I31" s="4">
        <f ca="1">H31+3</f>
        <v>45411</v>
      </c>
      <c r="J31" s="3">
        <v>2</v>
      </c>
      <c r="K31" s="3">
        <v>0</v>
      </c>
      <c r="L31" s="13"/>
      <c r="M31" s="3" t="s">
        <v>31</v>
      </c>
      <c r="N31" s="3" t="s">
        <v>52</v>
      </c>
      <c r="P31" s="1"/>
      <c r="Q31" s="1"/>
    </row>
    <row r="32" spans="2:17" x14ac:dyDescent="0.4">
      <c r="B32" s="11"/>
      <c r="C32" s="10" t="s">
        <v>40</v>
      </c>
      <c r="D32" s="9"/>
      <c r="E32" s="13"/>
      <c r="F32" s="13"/>
      <c r="G32" s="14"/>
      <c r="H32" s="14"/>
      <c r="I32" s="14"/>
      <c r="J32" s="13"/>
      <c r="K32" s="13"/>
      <c r="L32" s="13"/>
      <c r="M32" s="3"/>
      <c r="N32" s="3" t="s">
        <v>64</v>
      </c>
      <c r="P32" s="1"/>
      <c r="Q32" s="1"/>
    </row>
    <row r="33" spans="2:17" x14ac:dyDescent="0.4">
      <c r="B33" s="11"/>
      <c r="C33" s="11"/>
      <c r="D33" s="3" t="s">
        <v>41</v>
      </c>
      <c r="E33" s="3" t="s">
        <v>55</v>
      </c>
      <c r="F33" s="3" t="s">
        <v>21</v>
      </c>
      <c r="G33" s="4" t="s">
        <v>24</v>
      </c>
      <c r="H33" s="4">
        <f ca="1">I31</f>
        <v>45411</v>
      </c>
      <c r="I33" s="4">
        <f ca="1">H33+15</f>
        <v>45426</v>
      </c>
      <c r="J33" s="3">
        <v>100</v>
      </c>
      <c r="K33" s="3">
        <v>0</v>
      </c>
      <c r="L33" s="13"/>
      <c r="M33" s="3" t="s">
        <v>31</v>
      </c>
      <c r="N33" s="3" t="s">
        <v>52</v>
      </c>
      <c r="P33" s="1"/>
      <c r="Q33" s="1"/>
    </row>
    <row r="34" spans="2:17" x14ac:dyDescent="0.4">
      <c r="B34" s="11"/>
      <c r="C34" s="11"/>
      <c r="D34" s="3" t="s">
        <v>42</v>
      </c>
      <c r="E34" s="3" t="s">
        <v>55</v>
      </c>
      <c r="F34" s="3" t="s">
        <v>21</v>
      </c>
      <c r="G34" s="4" t="s">
        <v>24</v>
      </c>
      <c r="H34" s="4">
        <f ca="1">H33+2</f>
        <v>45413</v>
      </c>
      <c r="I34" s="4">
        <f ca="1">H34+15</f>
        <v>45428</v>
      </c>
      <c r="J34" s="3">
        <v>140</v>
      </c>
      <c r="K34" s="3">
        <v>0</v>
      </c>
      <c r="L34" s="13"/>
      <c r="M34" s="3" t="s">
        <v>31</v>
      </c>
      <c r="N34" s="3" t="s">
        <v>52</v>
      </c>
      <c r="P34" s="1"/>
      <c r="Q34" s="1"/>
    </row>
    <row r="35" spans="2:17" x14ac:dyDescent="0.4">
      <c r="B35" s="11"/>
      <c r="C35" s="11"/>
      <c r="D35" s="3" t="s">
        <v>43</v>
      </c>
      <c r="E35" s="3" t="s">
        <v>55</v>
      </c>
      <c r="F35" s="3" t="s">
        <v>59</v>
      </c>
      <c r="G35" s="4" t="s">
        <v>58</v>
      </c>
      <c r="H35" s="4">
        <f ca="1">H33</f>
        <v>45411</v>
      </c>
      <c r="I35" s="4">
        <f ca="1">H35+2</f>
        <v>45413</v>
      </c>
      <c r="J35" s="3">
        <v>30</v>
      </c>
      <c r="K35" s="3">
        <v>0</v>
      </c>
      <c r="L35" s="13"/>
      <c r="M35" s="3" t="s">
        <v>31</v>
      </c>
      <c r="N35" s="3" t="s">
        <v>52</v>
      </c>
      <c r="P35" s="1"/>
      <c r="Q35" s="1"/>
    </row>
    <row r="36" spans="2:17" x14ac:dyDescent="0.4">
      <c r="B36" s="11"/>
      <c r="C36" s="11"/>
      <c r="D36" s="3" t="s">
        <v>44</v>
      </c>
      <c r="E36" s="3" t="s">
        <v>55</v>
      </c>
      <c r="F36" s="3" t="s">
        <v>59</v>
      </c>
      <c r="G36" s="4" t="s">
        <v>24</v>
      </c>
      <c r="H36" s="4">
        <f ca="1">H33</f>
        <v>45411</v>
      </c>
      <c r="I36" s="4">
        <f ca="1">H36+10</f>
        <v>45421</v>
      </c>
      <c r="J36" s="3">
        <v>70</v>
      </c>
      <c r="K36" s="3">
        <v>0</v>
      </c>
      <c r="L36" s="13"/>
      <c r="M36" s="3" t="s">
        <v>31</v>
      </c>
      <c r="N36" s="3" t="s">
        <v>52</v>
      </c>
      <c r="P36" s="1"/>
      <c r="Q36" s="1"/>
    </row>
    <row r="37" spans="2:17" ht="21.75" customHeight="1" x14ac:dyDescent="0.4">
      <c r="B37" s="11"/>
      <c r="C37" s="11"/>
      <c r="D37" s="3" t="s">
        <v>45</v>
      </c>
      <c r="E37" s="3" t="s">
        <v>55</v>
      </c>
      <c r="F37" s="3" t="s">
        <v>59</v>
      </c>
      <c r="G37" s="4" t="s">
        <v>24</v>
      </c>
      <c r="H37" s="4">
        <f ca="1">H33+7</f>
        <v>45418</v>
      </c>
      <c r="I37" s="4">
        <f ca="1">H37+13</f>
        <v>45431</v>
      </c>
      <c r="J37" s="3">
        <v>85</v>
      </c>
      <c r="K37" s="5">
        <v>0</v>
      </c>
      <c r="L37" s="13"/>
      <c r="M37" s="5" t="s">
        <v>46</v>
      </c>
      <c r="N37" s="3" t="s">
        <v>52</v>
      </c>
      <c r="P37" s="1"/>
      <c r="Q37" s="1"/>
    </row>
    <row r="38" spans="2:17" x14ac:dyDescent="0.4">
      <c r="B38" s="11"/>
      <c r="C38" s="11"/>
      <c r="D38" s="3" t="s">
        <v>47</v>
      </c>
      <c r="E38" s="3" t="s">
        <v>48</v>
      </c>
      <c r="F38" s="3" t="s">
        <v>21</v>
      </c>
      <c r="G38" s="4" t="s">
        <v>60</v>
      </c>
      <c r="H38" s="4">
        <f ca="1">MAX(I32:I37)+1</f>
        <v>45432</v>
      </c>
      <c r="I38" s="4">
        <f ca="1">H38</f>
        <v>45432</v>
      </c>
      <c r="J38" s="3">
        <v>4</v>
      </c>
      <c r="K38" s="3">
        <v>0</v>
      </c>
      <c r="L38" s="13"/>
      <c r="M38" s="3" t="s">
        <v>31</v>
      </c>
      <c r="N38" s="3" t="s">
        <v>52</v>
      </c>
      <c r="P38" s="1"/>
      <c r="Q38" s="1"/>
    </row>
    <row r="39" spans="2:17" x14ac:dyDescent="0.4">
      <c r="B39" s="12"/>
      <c r="C39" s="12"/>
      <c r="D39" s="3" t="s">
        <v>49</v>
      </c>
      <c r="E39" s="3" t="s">
        <v>48</v>
      </c>
      <c r="F39" s="3" t="s">
        <v>21</v>
      </c>
      <c r="G39" s="4" t="s">
        <v>50</v>
      </c>
      <c r="H39" s="4">
        <f ca="1">H38+1</f>
        <v>45433</v>
      </c>
      <c r="I39" s="4">
        <f ca="1">H39</f>
        <v>45433</v>
      </c>
      <c r="J39" s="3">
        <v>0</v>
      </c>
      <c r="K39" s="3">
        <v>0</v>
      </c>
      <c r="L39" s="13"/>
      <c r="M39" s="3"/>
      <c r="N39" s="3" t="s">
        <v>52</v>
      </c>
      <c r="P39" s="1"/>
      <c r="Q39" s="1"/>
    </row>
  </sheetData>
  <mergeCells count="1">
    <mergeCell ref="B12:D12"/>
  </mergeCells>
  <phoneticPr fontId="1"/>
  <dataValidations disablePrompts="1" count="1">
    <dataValidation type="list" allowBlank="1" showInputMessage="1" showErrorMessage="1" sqref="N13:N39" xr:uid="{00000000-0002-0000-0000-000000000000}">
      <formula1>$N$6:$N$10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WBSテンプレート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2024-03-22T01:33:49Z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dd209e-37c4-4e15-ab1b-f9befe71def1_Enabled">
    <vt:lpwstr>true</vt:lpwstr>
  </property>
  <property fmtid="{D5CDD505-2E9C-101B-9397-08002B2CF9AE}" pid="3" name="MSIP_Label_6add209e-37c4-4e15-ab1b-f9befe71def1_SetDate">
    <vt:lpwstr>2024-03-22T01:33:49Z</vt:lpwstr>
  </property>
  <property fmtid="{D5CDD505-2E9C-101B-9397-08002B2CF9AE}" pid="4" name="MSIP_Label_6add209e-37c4-4e15-ab1b-f9befe71def1_Method">
    <vt:lpwstr>Standard</vt:lpwstr>
  </property>
  <property fmtid="{D5CDD505-2E9C-101B-9397-08002B2CF9AE}" pid="5" name="MSIP_Label_6add209e-37c4-4e15-ab1b-f9befe71def1_Name">
    <vt:lpwstr>G_MIP_Confidential_Exception</vt:lpwstr>
  </property>
  <property fmtid="{D5CDD505-2E9C-101B-9397-08002B2CF9AE}" pid="6" name="MSIP_Label_6add209e-37c4-4e15-ab1b-f9befe71def1_SiteId">
    <vt:lpwstr>69405920-b673-4f7c-8845-e124e9d08af2</vt:lpwstr>
  </property>
  <property fmtid="{D5CDD505-2E9C-101B-9397-08002B2CF9AE}" pid="7" name="MSIP_Label_6add209e-37c4-4e15-ab1b-f9befe71def1_ActionId">
    <vt:lpwstr>91eb802f-fe09-4eab-b3cb-79cb8fba46db</vt:lpwstr>
  </property>
  <property fmtid="{D5CDD505-2E9C-101B-9397-08002B2CF9AE}" pid="8" name="MSIP_Label_6add209e-37c4-4e15-ab1b-f9befe71def1_ContentBits">
    <vt:lpwstr>0</vt:lpwstr>
  </property>
</Properties>
</file>